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<sst xmlns="http://schemas.openxmlformats.org/spreadsheetml/2006/main" count="266" uniqueCount="198">
  <si>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</si>
  <si>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</si>
  <si>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</si>
  <si>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</si>
  <si>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</si>
  <si>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</si>
  <si>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</si>
  <si>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</si>
  <si>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</si>
  <si>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</si>
  <si>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</si>
  <si>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</si>
  <si>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</si>
  <si>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</si>
  <si>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</si>
  <si>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</si>
  <si>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</si>
  <si>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</si>
  <si>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</si>
  <si>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</si>
  <si>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</si>
  <si>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</si>
  <si>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</si>
  <si>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</si>
  <si>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</si>
  <si>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</si>
  <si>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</si>
  <si>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</si>
  <si>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</si>
  <si>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</si>
  <si>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</si>
  <si>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</si>
  <si>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</si>
  <si>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</si>
  <si>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</si>
  <si>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</si>
  <si>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</si>
  <si>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</si>
  <si>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</si>
  <si>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</si>
  <si>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</si>
  <si>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</si>
  <si>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</si>
  <si>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</si>
  <si>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</si>
  <si>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</si>
  <si>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</si>
  <si>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</si>
  <si>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</si>
  <si>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</si>
  <si>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</si>
  <si>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</si>
  <si>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</si>
  <si>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</si>
  <si>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</si>
  <si>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</si>
  <si>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</si>
  <si>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</si>
  <si>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</si>
  <si>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</si>
  <si>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</si>
  <si>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</si>
  <si>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</si>
  <si>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</si>
  <si>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</si>
  <si>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</si>
  <si>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</si>
  <si>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</si>
  <si>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</si>
  <si>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</si>
  <si>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</si>
  <si>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</si>
  <si>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</si>
  <si>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</si>
  <si>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</si>
  <si>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</si>
  <si>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</si>
  <si>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</si>
  <si>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</si>
  <si>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</si>
  <si>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</si>
  <si>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</si>
  <si>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</si>
  <si>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</si>
  <si>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</si>
  <si>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</si>
  <si>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</si>
  <si>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</si>
  <si>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</si>
  <si>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</si>
  <si>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</si>
  <si>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</si>
  <si>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</si>
  <si>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</si>
  <si>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</si>
  <si>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</si>
  <si>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</si>
  <si>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</si>
  <si>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</si>
  <si>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</si>
  <si>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</si>
  <si>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</si>
  <si>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</si>
  <si>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</si>
  <si>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</si>
  <si>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</si>
  <si>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</si>
  <si>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</si>
  <si>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</si>
  <si>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</si>
  <si>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</si>
  <si>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</si>
  <si>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</si>
  <si>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</si>
  <si>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</si>
  <si>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</si>
  <si>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</si>
  <si>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</si>
  <si>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</si>
  <si>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</si>
  <si>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</si>
  <si>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</si>
  <si>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</si>
  <si>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</si>
  <si>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</si>
  <si>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</si>
  <si>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</si>
  <si>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</si>
  <si>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</si>
  <si>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</si>
  <si>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</si>
  <si>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</si>
  <si>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</si>
  <si>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</si>
  <si>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</si>
  <si>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</si>
  <si>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</si>
  <si>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</si>
  <si>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</si>
  <si>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</si>
  <si>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</si>
  <si>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</si>
  <si>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</si>
  <si>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</si>
  <si>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</si>
  <si>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</si>
  <si>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</si>
  <si>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</si>
  <si>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</si>
  <si>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</si>
  <si>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</si>
  <si>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</si>
  <si>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</si>
  <si>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</si>
  <si>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</si>
  <si>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</si>
  <si>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</si>
  <si>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</si>
  <si>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</si>
  <si>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</si>
  <si>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</si>
  <si>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</si>
  <si>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</si>
  <si>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</si>
  <si>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</si>
  <si>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</si>
  <si>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</si>
  <si>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</si>
  <si>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</si>
  <si>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</si>
  <si>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</si>
  <si>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</si>
  <si>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</si>
  <si>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</si>
  <si>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</si>
  <si>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</si>
  <si>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</si>
  <si>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</si>
  <si>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</si>
  <si>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</si>
  <si>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</si>
  <si>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</si>
  <si>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</si>
  <si>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</si>
  <si>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</si>
  <si>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</si>
  <si>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</si>
  <si>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</si>
  <si>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</si>
  <si>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</si>
  <si>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</si>
  <si>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Немирівський районний суд Вінницької області</t>
  </si>
  <si>
    <t>22800.м. Немирів.вул. Шевченка 27</t>
  </si>
  <si>
    <t>Доручення судів України / іноземних судів</t>
  </si>
  <si>
    <t xml:space="preserve">Розглянуто справ судом присяжних </t>
  </si>
  <si>
    <t>С.М. Науменко</t>
  </si>
  <si>
    <t>О.О. Клюєв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</si>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</sst>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&amp;L615914C7&amp;C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364</v>
      </c>
      <c r="F6" s="90">
        <v>234</v>
      </c>
      <c r="G6" s="90">
        <v>9</v>
      </c>
      <c r="H6" s="90">
        <v>187</v>
      </c>
      <c r="I6" s="90" t="s">
        <v>180</v>
      </c>
      <c r="J6" s="90">
        <v>177</v>
      </c>
      <c r="K6" s="91">
        <v>41</v>
      </c>
      <c r="L6" s="101">
        <f>E6-F6</f>
        <v>130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1086</v>
      </c>
      <c r="F7" s="90">
        <v>1066</v>
      </c>
      <c r="G7" s="90">
        <v>6</v>
      </c>
      <c r="H7" s="90">
        <v>1076</v>
      </c>
      <c r="I7" s="90">
        <v>1007</v>
      </c>
      <c r="J7" s="90">
        <v>10</v>
      </c>
      <c r="K7" s="91"/>
      <c r="L7" s="101">
        <f>E7-F7</f>
        <v>20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80</v>
      </c>
      <c r="F9" s="90">
        <v>75</v>
      </c>
      <c r="G9" s="90"/>
      <c r="H9" s="90">
        <v>74</v>
      </c>
      <c r="I9" s="90">
        <v>66</v>
      </c>
      <c r="J9" s="90">
        <v>6</v>
      </c>
      <c r="K9" s="91"/>
      <c r="L9" s="101">
        <f>E9-F9</f>
        <v>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2</v>
      </c>
      <c r="G10" s="90"/>
      <c r="H10" s="90">
        <v>2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4</v>
      </c>
      <c r="F12" s="90">
        <v>1</v>
      </c>
      <c r="G12" s="90"/>
      <c r="H12" s="90">
        <v>1</v>
      </c>
      <c r="I12" s="90">
        <v>1</v>
      </c>
      <c r="J12" s="90">
        <v>3</v>
      </c>
      <c r="K12" s="91"/>
      <c r="L12" s="101">
        <f>E12-F12</f>
        <v>3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1536</v>
      </c>
      <c r="F14" s="105">
        <f>SUM(F6:F13)</f>
        <v>1378</v>
      </c>
      <c r="G14" s="105">
        <f>SUM(G6:G13)</f>
        <v>15</v>
      </c>
      <c r="H14" s="105">
        <f>SUM(H6:H13)</f>
        <v>1340</v>
      </c>
      <c r="I14" s="105">
        <f>SUM(I6:I13)</f>
        <v>1074</v>
      </c>
      <c r="J14" s="105">
        <f>SUM(J6:J13)</f>
        <v>196</v>
      </c>
      <c r="K14" s="105">
        <f>SUM(K6:K13)</f>
        <v>41</v>
      </c>
      <c r="L14" s="101">
        <f>E14-F14</f>
        <v>158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33</v>
      </c>
      <c r="F15" s="92">
        <v>31</v>
      </c>
      <c r="G15" s="92">
        <v>3</v>
      </c>
      <c r="H15" s="92">
        <v>31</v>
      </c>
      <c r="I15" s="92">
        <v>22</v>
      </c>
      <c r="J15" s="92">
        <v>2</v>
      </c>
      <c r="K15" s="91"/>
      <c r="L15" s="101">
        <f>E15-F15</f>
        <v>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47</v>
      </c>
      <c r="F16" s="92">
        <v>24</v>
      </c>
      <c r="G16" s="92">
        <v>5</v>
      </c>
      <c r="H16" s="92">
        <v>43</v>
      </c>
      <c r="I16" s="92">
        <v>16</v>
      </c>
      <c r="J16" s="92">
        <v>4</v>
      </c>
      <c r="K16" s="91"/>
      <c r="L16" s="101">
        <f>E16-F16</f>
        <v>23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20</v>
      </c>
      <c r="F18" s="91">
        <v>20</v>
      </c>
      <c r="G18" s="91"/>
      <c r="H18" s="91">
        <v>19</v>
      </c>
      <c r="I18" s="91">
        <v>14</v>
      </c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>
        <v>1</v>
      </c>
      <c r="H19" s="91"/>
      <c r="I19" s="91"/>
      <c r="J19" s="91">
        <v>1</v>
      </c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79</v>
      </c>
      <c r="F22" s="91">
        <v>55</v>
      </c>
      <c r="G22" s="91">
        <v>6</v>
      </c>
      <c r="H22" s="91">
        <v>71</v>
      </c>
      <c r="I22" s="91">
        <v>30</v>
      </c>
      <c r="J22" s="91">
        <v>8</v>
      </c>
      <c r="K22" s="91"/>
      <c r="L22" s="101">
        <f>E22-F22</f>
        <v>24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24</v>
      </c>
      <c r="F23" s="91">
        <v>22</v>
      </c>
      <c r="G23" s="91"/>
      <c r="H23" s="91">
        <v>22</v>
      </c>
      <c r="I23" s="91">
        <v>14</v>
      </c>
      <c r="J23" s="91">
        <v>2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1037</v>
      </c>
      <c r="F25" s="91">
        <v>968</v>
      </c>
      <c r="G25" s="91">
        <v>9</v>
      </c>
      <c r="H25" s="91">
        <v>996</v>
      </c>
      <c r="I25" s="91">
        <v>798</v>
      </c>
      <c r="J25" s="91">
        <v>41</v>
      </c>
      <c r="K25" s="91"/>
      <c r="L25" s="101">
        <f>E25-F25</f>
        <v>69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1104</v>
      </c>
      <c r="F26" s="91">
        <v>814</v>
      </c>
      <c r="G26" s="91">
        <v>13</v>
      </c>
      <c r="H26" s="91">
        <v>866</v>
      </c>
      <c r="I26" s="91">
        <v>725</v>
      </c>
      <c r="J26" s="91">
        <v>238</v>
      </c>
      <c r="K26" s="91">
        <v>10</v>
      </c>
      <c r="L26" s="101">
        <f>E26-F26</f>
        <v>290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166</v>
      </c>
      <c r="F27" s="91">
        <v>155</v>
      </c>
      <c r="G27" s="91"/>
      <c r="H27" s="91">
        <v>164</v>
      </c>
      <c r="I27" s="91">
        <v>132</v>
      </c>
      <c r="J27" s="91">
        <v>2</v>
      </c>
      <c r="K27" s="91"/>
      <c r="L27" s="101">
        <f>E27-F27</f>
        <v>11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159</v>
      </c>
      <c r="F28" s="91">
        <v>132</v>
      </c>
      <c r="G28" s="91"/>
      <c r="H28" s="91">
        <v>135</v>
      </c>
      <c r="I28" s="91">
        <v>119</v>
      </c>
      <c r="J28" s="91">
        <v>24</v>
      </c>
      <c r="K28" s="91"/>
      <c r="L28" s="101">
        <f>E28-F28</f>
        <v>27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7</v>
      </c>
      <c r="F29" s="91">
        <v>7</v>
      </c>
      <c r="G29" s="91">
        <v>2</v>
      </c>
      <c r="H29" s="91">
        <v>6</v>
      </c>
      <c r="I29" s="91">
        <v>1</v>
      </c>
      <c r="J29" s="91">
        <v>1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2</v>
      </c>
      <c r="I32" s="91"/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37</v>
      </c>
      <c r="F33" s="91">
        <v>33</v>
      </c>
      <c r="G33" s="91"/>
      <c r="H33" s="91">
        <v>35</v>
      </c>
      <c r="I33" s="91">
        <v>22</v>
      </c>
      <c r="J33" s="91">
        <v>2</v>
      </c>
      <c r="K33" s="91">
        <v>1</v>
      </c>
      <c r="L33" s="101">
        <f>E33-F33</f>
        <v>4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1609</v>
      </c>
      <c r="F37" s="91">
        <v>1239</v>
      </c>
      <c r="G37" s="91">
        <v>17</v>
      </c>
      <c r="H37" s="91">
        <v>1299</v>
      </c>
      <c r="I37" s="91">
        <v>882</v>
      </c>
      <c r="J37" s="91">
        <v>310</v>
      </c>
      <c r="K37" s="91">
        <v>11</v>
      </c>
      <c r="L37" s="101">
        <f>E37-F37</f>
        <v>370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987</v>
      </c>
      <c r="F38" s="91">
        <v>960</v>
      </c>
      <c r="G38" s="91"/>
      <c r="H38" s="91">
        <v>960</v>
      </c>
      <c r="I38" s="91" t="s">
        <v>180</v>
      </c>
      <c r="J38" s="91">
        <v>27</v>
      </c>
      <c r="K38" s="91"/>
      <c r="L38" s="101">
        <f>E38-F38</f>
        <v>27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18</v>
      </c>
      <c r="F39" s="91">
        <v>15</v>
      </c>
      <c r="G39" s="91"/>
      <c r="H39" s="91">
        <v>17</v>
      </c>
      <c r="I39" s="91" t="s">
        <v>180</v>
      </c>
      <c r="J39" s="91">
        <v>1</v>
      </c>
      <c r="K39" s="91"/>
      <c r="L39" s="101">
        <f>E39-F39</f>
        <v>3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41</v>
      </c>
      <c r="F40" s="91">
        <v>39</v>
      </c>
      <c r="G40" s="91"/>
      <c r="H40" s="91">
        <v>40</v>
      </c>
      <c r="I40" s="91">
        <v>29</v>
      </c>
      <c r="J40" s="91">
        <v>1</v>
      </c>
      <c r="K40" s="91"/>
      <c r="L40" s="101">
        <f>E40-F40</f>
        <v>2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1028</v>
      </c>
      <c r="F41" s="91">
        <f aca="true" t="shared" si="0" ref="F41:K41">F38+F40</f>
        <v>999</v>
      </c>
      <c r="G41" s="91">
        <f t="shared" si="0"/>
        <v>0</v>
      </c>
      <c r="H41" s="91">
        <f t="shared" si="0"/>
        <v>1000</v>
      </c>
      <c r="I41" s="91">
        <f>I40</f>
        <v>29</v>
      </c>
      <c r="J41" s="91">
        <f t="shared" si="0"/>
        <v>28</v>
      </c>
      <c r="K41" s="91">
        <f t="shared" si="0"/>
        <v>0</v>
      </c>
      <c r="L41" s="101">
        <f>E41-F41</f>
        <v>29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4252</v>
      </c>
      <c r="F42" s="91">
        <f aca="true" t="shared" si="1" ref="F42:K42">F14+F22+F37+F41</f>
        <v>3671</v>
      </c>
      <c r="G42" s="91">
        <f t="shared" si="1"/>
        <v>38</v>
      </c>
      <c r="H42" s="91">
        <f t="shared" si="1"/>
        <v>3710</v>
      </c>
      <c r="I42" s="91">
        <f t="shared" si="1"/>
        <v>2015</v>
      </c>
      <c r="J42" s="91">
        <f t="shared" si="1"/>
        <v>542</v>
      </c>
      <c r="K42" s="91">
        <f t="shared" si="1"/>
        <v>52</v>
      </c>
      <c r="L42" s="101">
        <f>E42-F42</f>
        <v>581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&amp;L615914C7&amp;CФорма № 1-мзс, Підрозділ: Немирівський районний суд Вінницької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164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8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18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136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16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147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7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77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61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28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>
        <v>1</v>
      </c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9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&amp;L615914C7&amp;CФорма № 1-мзс, Підрозділ: Немирівський районний суд Вінницької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188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130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20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5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400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11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1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30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8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77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148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1318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291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16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14035262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13978870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400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1472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6878645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976654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1228</v>
      </c>
      <c r="F58" s="96">
        <v>85</v>
      </c>
      <c r="G58" s="96">
        <v>19</v>
      </c>
      <c r="H58" s="96">
        <v>8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52</v>
      </c>
      <c r="F59" s="96">
        <v>14</v>
      </c>
      <c r="G59" s="96">
        <v>4</v>
      </c>
      <c r="H59" s="96"/>
      <c r="I59" s="96">
        <v>1</v>
      </c>
    </row>
    <row r="60" spans="1:9" ht="13.5" customHeight="1">
      <c r="A60" s="266" t="s">
        <v>111</v>
      </c>
      <c r="B60" s="266"/>
      <c r="C60" s="266"/>
      <c r="D60" s="266"/>
      <c r="E60" s="96">
        <v>871</v>
      </c>
      <c r="F60" s="96">
        <v>385</v>
      </c>
      <c r="G60" s="96">
        <v>23</v>
      </c>
      <c r="H60" s="96">
        <v>13</v>
      </c>
      <c r="I60" s="96">
        <v>7</v>
      </c>
    </row>
    <row r="61" spans="1:9" ht="13.5" customHeight="1">
      <c r="A61" s="180" t="s">
        <v>115</v>
      </c>
      <c r="B61" s="180"/>
      <c r="C61" s="180"/>
      <c r="D61" s="180"/>
      <c r="E61" s="96">
        <v>993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&amp;L615914C7&amp;CФорма № 1-мзс, Підрозділ: Немирівський районний суд Вінницької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0.0959409594095941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0.20918367346938777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0.035483870967741936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1.0106238082266412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1236.6666666666667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1417.3333333333333</v>
      </c>
    </row>
    <row r="11" spans="1:4" ht="16.5" customHeight="1">
      <c r="A11" s="191" t="s">
        <v>65</v>
      </c>
      <c r="B11" s="193"/>
      <c r="C11" s="14">
        <v>9</v>
      </c>
      <c r="D11" s="94">
        <v>51</v>
      </c>
    </row>
    <row r="12" spans="1:4" ht="16.5" customHeight="1">
      <c r="A12" s="295" t="s">
        <v>110</v>
      </c>
      <c r="B12" s="295"/>
      <c r="C12" s="14">
        <v>10</v>
      </c>
      <c r="D12" s="94">
        <v>30</v>
      </c>
    </row>
    <row r="13" spans="1:4" ht="16.5" customHeight="1">
      <c r="A13" s="295" t="s">
        <v>31</v>
      </c>
      <c r="B13" s="295"/>
      <c r="C13" s="14">
        <v>11</v>
      </c>
      <c r="D13" s="94">
        <v>105</v>
      </c>
    </row>
    <row r="14" spans="1:4" ht="16.5" customHeight="1">
      <c r="A14" s="295" t="s">
        <v>111</v>
      </c>
      <c r="B14" s="295"/>
      <c r="C14" s="14">
        <v>12</v>
      </c>
      <c r="D14" s="94">
        <v>97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304">
        <v>17950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&amp;L615914C7&amp;CФорма № 1-мзс, Підрозділ: Немирівський районний суд Вінницької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2019-04-24T07:16:04Z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615914C7</vt:lpwstr>
  </property>
  <property fmtid="{D5CDD505-2E9C-101B-9397-08002B2CF9AE}" pid="9" name="Підрозділ">
    <vt:lpwstr>Немирівський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