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<sst xmlns="http://schemas.openxmlformats.org/spreadsheetml/2006/main" count="295" uniqueCount="221">
  <si>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</si>
  <si>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</si>
  <si>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</si>
  <si>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</si>
  <si>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</si>
  <si>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</si>
  <si>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</si>
  <si>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</si>
  <si>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</si>
  <si>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</si>
  <si>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</si>
  <si>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</si>
  <si>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</si>
  <si>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</si>
  <si>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</si>
  <si>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</si>
  <si>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</si>
  <si>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</si>
  <si>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</si>
  <si>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</si>
  <si>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</si>
  <si>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</si>
  <si>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</si>
  <si>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</si>
  <si>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</si>
  <si>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</si>
  <si>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</si>
  <si>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</si>
  <si>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</si>
  <si>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</si>
  <si>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</si>
  <si>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</si>
  <si>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</si>
  <si>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</si>
  <si>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</si>
  <si>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</si>
  <si>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</si>
  <si>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</si>
  <si>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</si>
  <si>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</si>
  <si>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</si>
  <si>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</si>
  <si>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</si>
  <si>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</si>
  <si>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</si>
  <si>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</si>
  <si>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</si>
  <si>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</si>
  <si>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</si>
  <si>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</si>
  <si>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</si>
  <si>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</si>
  <si>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</si>
  <si>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</si>
  <si>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</si>
  <si>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</si>
  <si>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</si>
  <si>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</si>
  <si>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</si>
  <si>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</si>
  <si>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</si>
  <si>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</si>
  <si>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</si>
  <si>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</si>
  <si>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</si>
  <si>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</si>
  <si>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</si>
  <si>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</si>
  <si>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</si>
  <si>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</si>
  <si>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</si>
  <si>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</si>
  <si>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</si>
  <si>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</si>
  <si>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</si>
  <si>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</si>
  <si>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</si>
  <si>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</si>
  <si>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</si>
  <si>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</si>
  <si>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</si>
  <si>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</si>
  <si>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</si>
  <si>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</si>
  <si>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</si>
  <si>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</si>
  <si>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</si>
  <si>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</si>
  <si>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</si>
  <si>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</si>
  <si>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</si>
  <si>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</si>
  <si>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</si>
  <si>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</si>
  <si>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</si>
  <si>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</si>
  <si>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</si>
  <si>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</si>
  <si>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</si>
  <si>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</si>
  <si>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</si>
  <si>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</si>
  <si>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</si>
  <si>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</si>
  <si>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</si>
  <si>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</si>
  <si>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</si>
  <si>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</si>
  <si>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</si>
  <si>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</si>
  <si>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</si>
  <si>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</si>
  <si>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</si>
  <si>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</si>
  <si>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</si>
  <si>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</si>
  <si>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</si>
  <si>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</si>
  <si>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</si>
  <si>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</si>
  <si>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</si>
  <si>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</si>
  <si>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</si>
  <si>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</si>
  <si>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</si>
  <si>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</si>
  <si>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</si>
  <si>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</si>
  <si>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</si>
  <si>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</si>
  <si>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</si>
  <si>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</si>
  <si>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</si>
  <si>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</si>
  <si>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</si>
  <si>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</si>
  <si>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</si>
  <si>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</si>
  <si>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</si>
  <si>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</si>
  <si>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</si>
  <si>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</si>
  <si>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</si>
  <si>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</si>
  <si>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</si>
  <si>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</si>
  <si>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</si>
  <si>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</si>
  <si>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</si>
  <si>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</si>
  <si>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</si>
  <si>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</si>
  <si>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</si>
  <si>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</si>
  <si>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</si>
  <si>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</si>
  <si>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</si>
  <si>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</si>
  <si>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</si>
  <si>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</si>
  <si>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</si>
  <si>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</si>
  <si>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</si>
  <si>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</si>
  <si>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</si>
  <si>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</si>
  <si>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</si>
  <si>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</si>
  <si>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</si>
  <si>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</si>
  <si>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</si>
  <si>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</si>
  <si>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</si>
  <si>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</si>
  <si>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</si>
  <si>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</si>
  <si>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</si>
  <si>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</si>
  <si>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</si>
  <si>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</si>
  <si>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</si>
  <si>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</si>
  <si>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</si>
  <si>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</si>
  <si>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</si>
  <si>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</si>
  <si>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</si>
  <si>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</si>
  <si>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</si>
  <si>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</si>
  <si>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</si>
  <si>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</si>
  <si>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</si>
  <si>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</si>
  <si>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</si>
  <si>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</si>
  <si>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</si>
  <si>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</si>
  <si>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</si>
  <si>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</si>
  <si>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</si>
  <si>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</si>
  <si>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</si>
  <si>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</si>
  <si>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</si>
  <si>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</si>
  <si>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</si>
  <si>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</si>
  <si>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</si>
  <si>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</si>
  <si>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</si>
  <si>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</si>
  <si>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</si>
  <si>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</si>
  <si>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</si>
  <si>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</si>
  <si>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С.М. Науменко</t>
  </si>
  <si>
    <t>Л.П. Гладка</t>
  </si>
  <si>
    <t>(04331) 2-15-67</t>
  </si>
  <si>
    <t>inbox@nm.vn.court.gov.ua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</si>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</sst>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&amp;L749F831D&amp;C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300</v>
      </c>
      <c r="F6" s="103">
        <v>123</v>
      </c>
      <c r="G6" s="103">
        <v>1</v>
      </c>
      <c r="H6" s="103">
        <v>170</v>
      </c>
      <c r="I6" s="121" t="s">
        <v>210</v>
      </c>
      <c r="J6" s="103">
        <v>130</v>
      </c>
      <c r="K6" s="84">
        <v>66</v>
      </c>
      <c r="L6" s="91">
        <f>E6-F6</f>
        <v>177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588</v>
      </c>
      <c r="F7" s="103">
        <v>580</v>
      </c>
      <c r="G7" s="103">
        <v>4</v>
      </c>
      <c r="H7" s="103">
        <v>581</v>
      </c>
      <c r="I7" s="103">
        <v>508</v>
      </c>
      <c r="J7" s="103">
        <v>7</v>
      </c>
      <c r="K7" s="84">
        <v>2</v>
      </c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55</v>
      </c>
      <c r="F9" s="103">
        <v>53</v>
      </c>
      <c r="G9" s="103"/>
      <c r="H9" s="85">
        <v>52</v>
      </c>
      <c r="I9" s="103">
        <v>39</v>
      </c>
      <c r="J9" s="103">
        <v>3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2</v>
      </c>
      <c r="G10" s="103">
        <v>1</v>
      </c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12</v>
      </c>
      <c r="F12" s="103">
        <v>11</v>
      </c>
      <c r="G12" s="103"/>
      <c r="H12" s="103">
        <v>12</v>
      </c>
      <c r="I12" s="103">
        <v>8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25</v>
      </c>
      <c r="F14" s="106">
        <v>25</v>
      </c>
      <c r="G14" s="106"/>
      <c r="H14" s="106">
        <v>20</v>
      </c>
      <c r="I14" s="106">
        <v>20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985</v>
      </c>
      <c r="F16" s="84">
        <f>SUM(F6:F15)</f>
        <v>794</v>
      </c>
      <c r="G16" s="84">
        <f>SUM(G6:G15)</f>
        <v>6</v>
      </c>
      <c r="H16" s="84">
        <f>SUM(H6:H15)</f>
        <v>837</v>
      </c>
      <c r="I16" s="84">
        <f>SUM(I6:I15)</f>
        <v>575</v>
      </c>
      <c r="J16" s="84">
        <f>SUM(J6:J15)</f>
        <v>148</v>
      </c>
      <c r="K16" s="84">
        <f>SUM(K6:K15)</f>
        <v>69</v>
      </c>
      <c r="L16" s="91">
        <f>E16-F16</f>
        <v>191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>
        <v>1</v>
      </c>
      <c r="H17" s="84">
        <v>7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7</v>
      </c>
      <c r="G18" s="84">
        <v>1</v>
      </c>
      <c r="H18" s="84">
        <v>8</v>
      </c>
      <c r="I18" s="84">
        <v>6</v>
      </c>
      <c r="J18" s="84">
        <v>1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8</v>
      </c>
      <c r="G25" s="94">
        <v>1</v>
      </c>
      <c r="H25" s="94">
        <v>9</v>
      </c>
      <c r="I25" s="94">
        <v>7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160</v>
      </c>
      <c r="F26" s="84">
        <v>159</v>
      </c>
      <c r="G26" s="84"/>
      <c r="H26" s="84">
        <v>138</v>
      </c>
      <c r="I26" s="84">
        <v>66</v>
      </c>
      <c r="J26" s="84">
        <v>22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708</v>
      </c>
      <c r="F28" s="84">
        <v>688</v>
      </c>
      <c r="G28" s="84">
        <v>4</v>
      </c>
      <c r="H28" s="84">
        <v>694</v>
      </c>
      <c r="I28" s="84">
        <v>575</v>
      </c>
      <c r="J28" s="84">
        <v>14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810</v>
      </c>
      <c r="F29" s="84">
        <v>579</v>
      </c>
      <c r="G29" s="84">
        <v>6</v>
      </c>
      <c r="H29" s="84">
        <v>617</v>
      </c>
      <c r="I29" s="84">
        <v>428</v>
      </c>
      <c r="J29" s="84">
        <v>193</v>
      </c>
      <c r="K29" s="84">
        <v>18</v>
      </c>
      <c r="L29" s="91">
        <f>E29-F29</f>
        <v>231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94</v>
      </c>
      <c r="F30" s="84">
        <v>92</v>
      </c>
      <c r="G30" s="84"/>
      <c r="H30" s="84">
        <v>94</v>
      </c>
      <c r="I30" s="84">
        <v>80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105</v>
      </c>
      <c r="F31" s="84">
        <v>80</v>
      </c>
      <c r="G31" s="84"/>
      <c r="H31" s="84">
        <v>89</v>
      </c>
      <c r="I31" s="84">
        <v>79</v>
      </c>
      <c r="J31" s="84">
        <v>16</v>
      </c>
      <c r="K31" s="84"/>
      <c r="L31" s="91">
        <f>E31-F31</f>
        <v>25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3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3</v>
      </c>
      <c r="G36" s="84">
        <v>1</v>
      </c>
      <c r="H36" s="84">
        <v>3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31</v>
      </c>
      <c r="F37" s="84">
        <v>28</v>
      </c>
      <c r="G37" s="84"/>
      <c r="H37" s="84">
        <v>28</v>
      </c>
      <c r="I37" s="84">
        <v>11</v>
      </c>
      <c r="J37" s="84">
        <v>3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1270</v>
      </c>
      <c r="F40" s="94">
        <v>1004</v>
      </c>
      <c r="G40" s="94">
        <v>9</v>
      </c>
      <c r="H40" s="94">
        <v>1021</v>
      </c>
      <c r="I40" s="94">
        <v>590</v>
      </c>
      <c r="J40" s="94">
        <v>249</v>
      </c>
      <c r="K40" s="94">
        <v>18</v>
      </c>
      <c r="L40" s="91">
        <f>E40-F40</f>
        <v>266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935</v>
      </c>
      <c r="F41" s="84">
        <v>861</v>
      </c>
      <c r="G41" s="84"/>
      <c r="H41" s="84">
        <v>843</v>
      </c>
      <c r="I41" s="121" t="s">
        <v>210</v>
      </c>
      <c r="J41" s="84">
        <v>92</v>
      </c>
      <c r="K41" s="84"/>
      <c r="L41" s="91">
        <f>E41-F41</f>
        <v>74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/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7</v>
      </c>
      <c r="G43" s="84"/>
      <c r="H43" s="84">
        <v>9</v>
      </c>
      <c r="I43" s="84">
        <v>7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945</v>
      </c>
      <c r="F45" s="84">
        <f aca="true" t="shared" si="0" ref="F45:K45">F41+F43+F44</f>
        <v>869</v>
      </c>
      <c r="G45" s="84">
        <f t="shared" si="0"/>
        <v>0</v>
      </c>
      <c r="H45" s="84">
        <f t="shared" si="0"/>
        <v>853</v>
      </c>
      <c r="I45" s="84">
        <f>I43+I44</f>
        <v>8</v>
      </c>
      <c r="J45" s="84">
        <f t="shared" si="0"/>
        <v>92</v>
      </c>
      <c r="K45" s="84">
        <f t="shared" si="0"/>
        <v>0</v>
      </c>
      <c r="L45" s="91">
        <f>E45-F45</f>
        <v>76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3210</v>
      </c>
      <c r="F46" s="84">
        <f t="shared" si="1"/>
        <v>2675</v>
      </c>
      <c r="G46" s="84">
        <f t="shared" si="1"/>
        <v>16</v>
      </c>
      <c r="H46" s="84">
        <f t="shared" si="1"/>
        <v>2720</v>
      </c>
      <c r="I46" s="84">
        <f t="shared" si="1"/>
        <v>1180</v>
      </c>
      <c r="J46" s="84">
        <f t="shared" si="1"/>
        <v>490</v>
      </c>
      <c r="K46" s="84">
        <f t="shared" si="1"/>
        <v>87</v>
      </c>
      <c r="L46" s="91">
        <f>E46-F46</f>
        <v>535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&amp;L749F831D&amp;C&amp;R2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&amp;L749F831D&amp;C&amp;R3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170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298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144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970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300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16349118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2317283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120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2271</v>
      </c>
      <c r="F58" s="109">
        <f>F59+F62+F63+F64</f>
        <v>358</v>
      </c>
      <c r="G58" s="109">
        <f>G59+G62+G63+G64</f>
        <v>57</v>
      </c>
      <c r="H58" s="109">
        <f>H59+H62+H63+H64</f>
        <v>20</v>
      </c>
      <c r="I58" s="109">
        <f>I59+I62+I63+I64</f>
        <v>14</v>
      </c>
    </row>
    <row r="59" spans="1:9" ht="13.5" customHeight="1">
      <c r="A59" s="225" t="s">
        <v>103</v>
      </c>
      <c r="B59" s="225"/>
      <c r="C59" s="225"/>
      <c r="D59" s="225"/>
      <c r="E59" s="94">
        <v>728</v>
      </c>
      <c r="F59" s="94">
        <v>60</v>
      </c>
      <c r="G59" s="94">
        <v>27</v>
      </c>
      <c r="H59" s="94">
        <v>10</v>
      </c>
      <c r="I59" s="94">
        <v>12</v>
      </c>
    </row>
    <row r="60" spans="1:9" ht="13.5" customHeight="1">
      <c r="A60" s="328" t="s">
        <v>203</v>
      </c>
      <c r="B60" s="329"/>
      <c r="C60" s="329"/>
      <c r="D60" s="330"/>
      <c r="E60" s="86">
        <v>73</v>
      </c>
      <c r="F60" s="86">
        <v>48</v>
      </c>
      <c r="G60" s="86">
        <v>27</v>
      </c>
      <c r="H60" s="86">
        <v>10</v>
      </c>
      <c r="I60" s="86">
        <v>12</v>
      </c>
    </row>
    <row r="61" spans="1:9" ht="13.5" customHeight="1">
      <c r="A61" s="328" t="s">
        <v>204</v>
      </c>
      <c r="B61" s="329"/>
      <c r="C61" s="329"/>
      <c r="D61" s="330"/>
      <c r="E61" s="86">
        <v>580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743</v>
      </c>
      <c r="F63" s="84">
        <v>237</v>
      </c>
      <c r="G63" s="84">
        <v>30</v>
      </c>
      <c r="H63" s="84">
        <v>9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795</v>
      </c>
      <c r="F64" s="84">
        <v>57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1042</v>
      </c>
      <c r="G68" s="115">
        <v>4470456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446</v>
      </c>
      <c r="G69" s="117">
        <v>3631925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596</v>
      </c>
      <c r="G70" s="117">
        <v>838531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478</v>
      </c>
      <c r="G71" s="115">
        <v>427419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7659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&amp;L749F831D&amp;C&amp;R4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17.755102040816325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46.62162162162162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7.228915662650603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101.6822429906542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680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802.5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69</v>
      </c>
    </row>
    <row r="13" spans="1:4" ht="16.5" customHeight="1">
      <c r="A13" s="328" t="s">
        <v>203</v>
      </c>
      <c r="B13" s="330"/>
      <c r="C13" s="10">
        <v>11</v>
      </c>
      <c r="D13" s="94">
        <v>313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112</v>
      </c>
    </row>
    <row r="16" spans="1:4" ht="16.5" customHeight="1">
      <c r="A16" s="331" t="s">
        <v>104</v>
      </c>
      <c r="B16" s="331"/>
      <c r="C16" s="10">
        <v>14</v>
      </c>
      <c r="D16" s="84">
        <v>85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&amp;L749F831D&amp;C&amp;R5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2023-03-03T12:11:26Z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749F831D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